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回転数･速度計算" sheetId="1" r:id="rId1"/>
    <sheet name="走行性能グラフ" sheetId="2" r:id="rId2"/>
  </sheets>
  <definedNames/>
  <calcPr fullCalcOnLoad="1"/>
</workbook>
</file>

<file path=xl/sharedStrings.xml><?xml version="1.0" encoding="utf-8"?>
<sst xmlns="http://schemas.openxmlformats.org/spreadsheetml/2006/main" count="73" uniqueCount="60">
  <si>
    <t>ギヤ</t>
  </si>
  <si>
    <t>ギヤ比</t>
  </si>
  <si>
    <t>ステップ比</t>
  </si>
  <si>
    <r>
      <t>E/G回転数に対する速度（km/h）　</t>
    </r>
    <r>
      <rPr>
        <b/>
        <sz val="8"/>
        <rFont val="ＭＳ Ｐゴシック"/>
        <family val="3"/>
      </rPr>
      <t>※1</t>
    </r>
  </si>
  <si>
    <t>シフトアップした時
の回転数（r.p.m）</t>
  </si>
  <si>
    <t>1速</t>
  </si>
  <si>
    <t>----</t>
  </si>
  <si>
    <t>2速</t>
  </si>
  <si>
    <t>3速</t>
  </si>
  <si>
    <t>4速</t>
  </si>
  <si>
    <t>5速</t>
  </si>
  <si>
    <t>6速</t>
  </si>
  <si>
    <t>ファイナル</t>
  </si>
  <si>
    <r>
      <t>回転数（r.p.m）</t>
    </r>
    <r>
      <rPr>
        <b/>
        <sz val="8"/>
        <rFont val="ＭＳ Ｐゴシック"/>
        <family val="3"/>
      </rPr>
      <t>※1</t>
    </r>
  </si>
  <si>
    <t>インチ</t>
  </si>
  <si>
    <t>タイヤ幅</t>
  </si>
  <si>
    <t>扁平率(％)</t>
  </si>
  <si>
    <t>タイヤ直径(mm)</t>
  </si>
  <si>
    <t>←詳しくはタイヤメーカーHPで。</t>
  </si>
  <si>
    <t>･･･自分の車の仕様に数値を変えてください。</t>
  </si>
  <si>
    <t>●ギヤ比一覧</t>
  </si>
  <si>
    <t>1速</t>
  </si>
  <si>
    <t>2速</t>
  </si>
  <si>
    <t>3速</t>
  </si>
  <si>
    <t>4速</t>
  </si>
  <si>
    <t>5速</t>
  </si>
  <si>
    <t>6速</t>
  </si>
  <si>
    <t>----</t>
  </si>
  <si>
    <t>ファイナル</t>
  </si>
  <si>
    <t>ギヤとファイナル
は別売り</t>
  </si>
  <si>
    <t>●速度と回転数</t>
  </si>
  <si>
    <t>（km/h)</t>
  </si>
  <si>
    <t>(回転数）</t>
  </si>
  <si>
    <t>走行性能グラフ</t>
  </si>
  <si>
    <t>NZE121</t>
  </si>
  <si>
    <t>ZZE122</t>
  </si>
  <si>
    <t>----</t>
  </si>
  <si>
    <t>C-ONE(中止)</t>
  </si>
  <si>
    <t>----</t>
  </si>
  <si>
    <t>1NZ/1ZZ用</t>
  </si>
  <si>
    <t>2ZZ用</t>
  </si>
  <si>
    <t>※C-ONE(中止)のファイナルギヤは競技専用部品です。</t>
  </si>
  <si>
    <t>レブリミット  　</t>
  </si>
  <si>
    <t>※レブリミットを超える運転はエンジン破損につながりますのでしないでください。</t>
  </si>
  <si>
    <t>･前ページ【回転数･速度計算】の計算結果(エンジン回転数とギヤの関係)をグラフ化したものです。</t>
  </si>
  <si>
    <t>[例]　ZZE128 MT タイヤ205/55R16</t>
  </si>
  <si>
    <t>･レブリミットは搭載エンジン、MTorATによって変わってきますので、前ページで確認してください。</t>
  </si>
  <si>
    <t>ZZE123/128 AT</t>
  </si>
  <si>
    <t>ZZE123/128 MT</t>
  </si>
  <si>
    <t>※6350回転を超える場合に赤字になるようになっています。レブリミットは搭載エンジン、ATorMTにより違います。</t>
  </si>
  <si>
    <t>シフトタイミング　調べ</t>
  </si>
  <si>
    <t>　(ここでは8350回転まで表示しています。8350回転までエンジンを回せるという意味ではありません。)</t>
  </si>
  <si>
    <r>
      <t>←1速で4000回転まで回し
シフトアップした時この回転数になる。</t>
    </r>
    <r>
      <rPr>
        <b/>
        <sz val="8"/>
        <color indexed="10"/>
        <rFont val="ＭＳ Ｐゴシック"/>
        <family val="3"/>
      </rPr>
      <t>【例】</t>
    </r>
  </si>
  <si>
    <t>※レブリミットは、製造年式、ATorMT、車種により違う事がありますので注意してください。</t>
  </si>
  <si>
    <t>1ZZ用</t>
  </si>
  <si>
    <t>MRS用</t>
  </si>
  <si>
    <t>※レブリミットの数値は、メーカー非公表なため参考値として考えてください。</t>
  </si>
  <si>
    <t>テクノプロ</t>
  </si>
  <si>
    <t>( r.p.m )</t>
  </si>
  <si>
    <t>数値を変更して、｢走り｣の参考にしてください。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</si>
</sst>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0.000_ "/>
    <numFmt numFmtId="179" formatCode="0_);\(0\)"/>
    <numFmt numFmtId="180" formatCode="0_);[Red]\(0\)"/>
  </numFmts>
  <fonts count="19">
    <font>
      <sz val="11"/>
      <name val="ＭＳ Ｐゴシック"/>
      <family val="3"/>
    </font>
    <font>
      <b/>
      <sz val="11"/>
      <name val="ＭＳ Ｐゴシック"/>
      <family val="3"/>
    </font>
    <font>
      <sz val="6"/>
      <name val="ＭＳ Ｐゴシック"/>
      <family val="3"/>
    </font>
    <font>
      <sz val="10"/>
      <name val="ＭＳ Ｐゴシック"/>
      <family val="3"/>
    </font>
    <font>
      <sz val="8"/>
      <name val="ＭＳ Ｐゴシック"/>
      <family val="3"/>
    </font>
    <font>
      <b/>
      <sz val="8"/>
      <name val="ＭＳ Ｐゴシック"/>
      <family val="3"/>
    </font>
    <font>
      <sz val="9"/>
      <name val="ＭＳ Ｐゴシック"/>
      <family val="3"/>
    </font>
    <font>
      <sz val="8"/>
      <color indexed="10"/>
      <name val="ＭＳ Ｐゴシック"/>
      <family val="3"/>
    </font>
    <font>
      <b/>
      <sz val="8"/>
      <color indexed="1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8.25"/>
      <name val="ＭＳ Ｐゴシック"/>
      <family val="3"/>
    </font>
    <font>
      <sz val="9"/>
      <color indexed="10"/>
      <name val="ＭＳ Ｐゴシック"/>
      <family val="3"/>
    </font>
    <font>
      <b/>
      <sz val="9"/>
      <name val="ＭＳ Ｐゴシック"/>
      <family val="3"/>
    </font>
    <font>
      <b/>
      <sz val="10"/>
      <color indexed="10"/>
      <name val="ＭＳ Ｐゴシック"/>
      <family val="3"/>
    </font>
    <font>
      <b/>
      <sz val="10"/>
      <name val="ＭＳ Ｐゴシック"/>
      <family val="3"/>
    </font>
    <font>
      <b/>
      <u val="single"/>
      <sz val="10"/>
      <color indexed="12"/>
      <name val="ＭＳ Ｐゴシック"/>
      <family val="3"/>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5"/>
        <bgColor indexed="64"/>
      </patternFill>
    </fill>
  </fills>
  <borders count="17">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62">
    <xf numFmtId="0" fontId="0" fillId="0" borderId="0" xfId="0" applyAlignment="1">
      <alignment vertical="center"/>
    </xf>
    <xf numFmtId="0" fontId="1" fillId="2" borderId="1" xfId="21" applyFont="1" applyFill="1" applyBorder="1" applyAlignment="1">
      <alignment horizontal="center"/>
      <protection/>
    </xf>
    <xf numFmtId="0" fontId="0" fillId="2" borderId="2" xfId="21" applyFill="1" applyBorder="1" applyAlignment="1">
      <alignment horizontal="center"/>
      <protection/>
    </xf>
    <xf numFmtId="0" fontId="0" fillId="0" borderId="0" xfId="0" applyBorder="1" applyAlignment="1">
      <alignment vertical="center"/>
    </xf>
    <xf numFmtId="0" fontId="3" fillId="3" borderId="3" xfId="21" applyFont="1" applyFill="1" applyBorder="1" applyAlignment="1">
      <alignment vertical="center" wrapText="1"/>
      <protection/>
    </xf>
    <xf numFmtId="0" fontId="3" fillId="3" borderId="4" xfId="21" applyFont="1" applyFill="1" applyBorder="1" applyAlignment="1">
      <alignment horizontal="center" vertical="center" wrapText="1"/>
      <protection/>
    </xf>
    <xf numFmtId="0" fontId="4" fillId="3" borderId="4" xfId="21" applyFont="1" applyFill="1" applyBorder="1" applyAlignment="1">
      <alignment vertical="center" wrapText="1"/>
      <protection/>
    </xf>
    <xf numFmtId="0" fontId="3" fillId="3" borderId="4" xfId="21" applyFont="1" applyFill="1" applyBorder="1" applyAlignment="1">
      <alignment wrapText="1"/>
      <protection/>
    </xf>
    <xf numFmtId="0" fontId="3" fillId="4" borderId="5" xfId="0" applyFont="1" applyFill="1" applyBorder="1" applyAlignment="1" applyProtection="1">
      <alignment horizontal="center" vertical="center"/>
      <protection locked="0"/>
    </xf>
    <xf numFmtId="176" fontId="3" fillId="2" borderId="4" xfId="21" applyNumberFormat="1" applyFont="1" applyFill="1" applyBorder="1" applyAlignment="1">
      <alignment horizontal="right" wrapText="1"/>
      <protection/>
    </xf>
    <xf numFmtId="177" fontId="3" fillId="2" borderId="4" xfId="21" applyNumberFormat="1" applyFont="1" applyFill="1" applyBorder="1" applyAlignment="1">
      <alignment horizontal="right" wrapText="1"/>
      <protection/>
    </xf>
    <xf numFmtId="0" fontId="3" fillId="4" borderId="5" xfId="0" applyFont="1" applyFill="1" applyBorder="1" applyAlignment="1" applyProtection="1" quotePrefix="1">
      <alignment horizontal="center" vertical="center"/>
      <protection locked="0"/>
    </xf>
    <xf numFmtId="176" fontId="3" fillId="2" borderId="6" xfId="21" applyNumberFormat="1" applyFont="1" applyFill="1" applyBorder="1" applyAlignment="1">
      <alignment horizontal="right" wrapText="1"/>
      <protection/>
    </xf>
    <xf numFmtId="177" fontId="3" fillId="2" borderId="6" xfId="21" applyNumberFormat="1" applyFont="1" applyFill="1" applyBorder="1" applyAlignment="1">
      <alignment horizontal="right" wrapText="1"/>
      <protection/>
    </xf>
    <xf numFmtId="0" fontId="3" fillId="3" borderId="4" xfId="21" applyFont="1" applyFill="1" applyBorder="1" applyAlignment="1">
      <alignment/>
      <protection/>
    </xf>
    <xf numFmtId="0" fontId="3" fillId="3" borderId="7" xfId="21" applyFont="1" applyFill="1" applyBorder="1" applyAlignment="1">
      <alignment horizontal="center"/>
      <protection/>
    </xf>
    <xf numFmtId="0" fontId="3" fillId="3" borderId="7" xfId="21" applyFont="1" applyFill="1" applyBorder="1" applyAlignment="1">
      <alignment horizontal="center" wrapText="1"/>
      <protection/>
    </xf>
    <xf numFmtId="177" fontId="3" fillId="4" borderId="5" xfId="21" applyNumberFormat="1" applyFont="1" applyFill="1" applyBorder="1" applyAlignment="1" applyProtection="1">
      <alignment horizontal="center"/>
      <protection locked="0"/>
    </xf>
    <xf numFmtId="177" fontId="3" fillId="0" borderId="5" xfId="21" applyNumberFormat="1" applyFont="1" applyFill="1" applyBorder="1" applyAlignment="1" applyProtection="1">
      <alignment horizontal="center"/>
      <protection locked="0"/>
    </xf>
    <xf numFmtId="0" fontId="4" fillId="0" borderId="0" xfId="0" applyFont="1" applyAlignment="1">
      <alignment vertical="center"/>
    </xf>
    <xf numFmtId="0" fontId="3" fillId="0" borderId="0" xfId="0" applyFont="1" applyAlignment="1">
      <alignment vertical="center"/>
    </xf>
    <xf numFmtId="0" fontId="3" fillId="4" borderId="0" xfId="0" applyFont="1" applyFill="1" applyAlignment="1">
      <alignment vertical="center"/>
    </xf>
    <xf numFmtId="0" fontId="6"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3" fillId="3" borderId="5" xfId="0" applyFont="1" applyFill="1" applyBorder="1" applyAlignment="1" applyProtection="1">
      <alignment horizontal="center" vertical="center"/>
      <protection/>
    </xf>
    <xf numFmtId="0" fontId="6" fillId="3" borderId="5" xfId="0" applyFont="1" applyFill="1" applyBorder="1" applyAlignment="1" applyProtection="1">
      <alignment horizontal="center" vertical="center"/>
      <protection/>
    </xf>
    <xf numFmtId="0" fontId="6" fillId="3" borderId="8" xfId="0" applyFont="1" applyFill="1" applyBorder="1" applyAlignment="1" applyProtection="1">
      <alignment horizontal="right" vertical="center"/>
      <protection/>
    </xf>
    <xf numFmtId="0" fontId="3" fillId="0" borderId="7" xfId="0" applyFont="1" applyBorder="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lignment vertical="center"/>
    </xf>
    <xf numFmtId="0" fontId="3" fillId="3" borderId="1" xfId="0" applyFont="1" applyFill="1" applyBorder="1" applyAlignment="1">
      <alignment vertical="center"/>
    </xf>
    <xf numFmtId="0" fontId="3" fillId="3" borderId="0" xfId="0" applyFont="1" applyFill="1" applyAlignment="1">
      <alignment horizontal="center" vertical="center"/>
    </xf>
    <xf numFmtId="0" fontId="7" fillId="0" borderId="0" xfId="0" applyFont="1" applyAlignment="1">
      <alignment vertical="center"/>
    </xf>
    <xf numFmtId="177" fontId="3" fillId="0" borderId="0" xfId="0" applyNumberFormat="1" applyFont="1" applyAlignment="1">
      <alignment vertical="center"/>
    </xf>
    <xf numFmtId="178" fontId="3" fillId="0" borderId="5" xfId="0" applyNumberFormat="1" applyFont="1" applyBorder="1" applyAlignment="1" applyProtection="1">
      <alignment horizontal="center" vertical="center"/>
      <protection/>
    </xf>
    <xf numFmtId="178" fontId="3" fillId="0" borderId="5" xfId="0" applyNumberFormat="1" applyFont="1" applyBorder="1" applyAlignment="1" applyProtection="1" quotePrefix="1">
      <alignment horizontal="center" vertical="center"/>
      <protection/>
    </xf>
    <xf numFmtId="178" fontId="3" fillId="0" borderId="9" xfId="0" applyNumberFormat="1" applyFont="1" applyBorder="1" applyAlignment="1" applyProtection="1" quotePrefix="1">
      <alignment horizontal="center" vertical="center"/>
      <protection/>
    </xf>
    <xf numFmtId="0" fontId="4" fillId="3" borderId="5"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14" fillId="0" borderId="0" xfId="0" applyFont="1" applyAlignment="1">
      <alignment vertical="center"/>
    </xf>
    <xf numFmtId="0" fontId="15" fillId="0" borderId="0" xfId="0" applyFont="1" applyAlignment="1">
      <alignment vertical="center"/>
    </xf>
    <xf numFmtId="0" fontId="16" fillId="0" borderId="9" xfId="0" applyFont="1" applyBorder="1" applyAlignment="1" applyProtection="1">
      <alignment horizontal="center" vertical="center"/>
      <protection/>
    </xf>
    <xf numFmtId="0" fontId="16" fillId="0" borderId="9" xfId="0" applyFont="1" applyBorder="1" applyAlignment="1" applyProtection="1" quotePrefix="1">
      <alignment horizontal="center" vertical="center"/>
      <protection/>
    </xf>
    <xf numFmtId="0" fontId="2" fillId="0" borderId="9" xfId="0" applyFont="1" applyBorder="1" applyAlignment="1" applyProtection="1">
      <alignment vertical="center" wrapText="1"/>
      <protection/>
    </xf>
    <xf numFmtId="0" fontId="2" fillId="0" borderId="7" xfId="0" applyFont="1" applyBorder="1" applyAlignment="1" applyProtection="1">
      <alignment vertical="center"/>
      <protection/>
    </xf>
    <xf numFmtId="0" fontId="1" fillId="2" borderId="0" xfId="21" applyFont="1" applyFill="1" applyBorder="1" applyAlignment="1">
      <alignment horizontal="center"/>
      <protection/>
    </xf>
    <xf numFmtId="0" fontId="0" fillId="2" borderId="0" xfId="21" applyFill="1" applyBorder="1" applyAlignment="1">
      <alignment horizontal="center"/>
      <protection/>
    </xf>
    <xf numFmtId="0" fontId="5" fillId="0" borderId="10" xfId="0" applyFont="1" applyBorder="1" applyAlignment="1">
      <alignment vertical="center" wrapText="1"/>
    </xf>
    <xf numFmtId="0" fontId="5" fillId="0" borderId="0" xfId="0" applyFont="1" applyBorder="1" applyAlignment="1">
      <alignment vertical="center" wrapText="1"/>
    </xf>
    <xf numFmtId="178" fontId="3" fillId="0" borderId="11" xfId="21" applyNumberFormat="1" applyFont="1" applyFill="1" applyBorder="1" applyAlignment="1">
      <alignment horizontal="center" wrapText="1"/>
      <protection/>
    </xf>
    <xf numFmtId="178" fontId="3" fillId="0" borderId="12" xfId="21" applyNumberFormat="1" applyFont="1" applyFill="1" applyBorder="1" applyAlignment="1">
      <alignment horizontal="center" wrapText="1"/>
      <protection/>
    </xf>
    <xf numFmtId="178" fontId="3" fillId="0" borderId="13" xfId="21" applyNumberFormat="1" applyFont="1" applyFill="1" applyBorder="1" applyAlignment="1">
      <alignment horizontal="center" wrapText="1"/>
      <protection/>
    </xf>
    <xf numFmtId="0" fontId="3" fillId="2" borderId="14" xfId="21" applyFont="1" applyFill="1" applyBorder="1" applyAlignment="1">
      <alignment horizontal="center"/>
      <protection/>
    </xf>
    <xf numFmtId="0" fontId="3" fillId="2" borderId="15" xfId="21" applyFont="1" applyFill="1" applyBorder="1" applyAlignment="1">
      <alignment horizontal="center"/>
      <protection/>
    </xf>
    <xf numFmtId="0" fontId="3" fillId="2" borderId="2" xfId="21" applyFont="1" applyFill="1" applyBorder="1" applyAlignment="1">
      <alignment horizontal="center"/>
      <protection/>
    </xf>
    <xf numFmtId="0" fontId="4" fillId="0" borderId="9" xfId="0" applyFont="1" applyBorder="1" applyAlignment="1" applyProtection="1">
      <alignment horizontal="center" vertical="center" wrapText="1"/>
      <protection/>
    </xf>
    <xf numFmtId="0" fontId="4" fillId="0" borderId="7" xfId="0" applyFont="1" applyBorder="1" applyAlignment="1" applyProtection="1">
      <alignment horizontal="center" vertical="center"/>
      <protection/>
    </xf>
    <xf numFmtId="0" fontId="3" fillId="3" borderId="16" xfId="0" applyFont="1" applyFill="1" applyBorder="1" applyAlignment="1" applyProtection="1">
      <alignment horizontal="center" vertical="center"/>
      <protection/>
    </xf>
    <xf numFmtId="0" fontId="17" fillId="0" borderId="0" xfId="0" applyFont="1" applyAlignment="1">
      <alignment vertical="center"/>
    </xf>
    <xf numFmtId="0" fontId="18" fillId="0" borderId="0" xfId="16"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2">
    <dxf>
      <font>
        <color rgb="FFFF0000"/>
      </font>
      <border/>
    </dxf>
    <dxf>
      <font>
        <strike/>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Ｐゴシック"/>
                <a:ea typeface="ＭＳ Ｐゴシック"/>
                <a:cs typeface="ＭＳ Ｐゴシック"/>
              </a:rPr>
              <a:t>走行性能グラフ</a:t>
            </a:r>
          </a:p>
        </c:rich>
      </c:tx>
      <c:layout>
        <c:manualLayout>
          <c:xMode val="factor"/>
          <c:yMode val="factor"/>
          <c:x val="0"/>
          <c:y val="0"/>
        </c:manualLayout>
      </c:layout>
      <c:spPr>
        <a:noFill/>
        <a:ln>
          <a:noFill/>
        </a:ln>
      </c:spPr>
    </c:title>
    <c:plotArea>
      <c:layout>
        <c:manualLayout>
          <c:xMode val="edge"/>
          <c:yMode val="edge"/>
          <c:x val="0.0415"/>
          <c:y val="0.10075"/>
          <c:w val="0.825"/>
          <c:h val="0.88575"/>
        </c:manualLayout>
      </c:layout>
      <c:lineChart>
        <c:grouping val="standard"/>
        <c:varyColors val="0"/>
        <c:ser>
          <c:idx val="0"/>
          <c:order val="0"/>
          <c:tx>
            <c:strRef>
              <c:f>'回転数･速度計算'!$A$33</c:f>
              <c:strCache>
                <c:ptCount val="1"/>
                <c:pt idx="0">
                  <c:v>1速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'回転数･速度計算'!$B$33:$P$33</c:f>
              <c:numCache>
                <c:ptCount val="15"/>
                <c:pt idx="0">
                  <c:v>0</c:v>
                </c:pt>
                <c:pt idx="1">
                  <c:v>2408.8733839137785</c:v>
                </c:pt>
                <c:pt idx="2">
                  <c:v>4817.746767827557</c:v>
                </c:pt>
                <c:pt idx="3">
                  <c:v>6022.183459784446</c:v>
                </c:pt>
                <c:pt idx="4">
                  <c:v>7226.620151741336</c:v>
                </c:pt>
                <c:pt idx="5">
                  <c:v>8431.056843698225</c:v>
                </c:pt>
              </c:numCache>
            </c:numRef>
          </c:val>
          <c:smooth val="0"/>
        </c:ser>
        <c:ser>
          <c:idx val="1"/>
          <c:order val="1"/>
          <c:tx>
            <c:strRef>
              <c:f>'回転数･速度計算'!$A$34</c:f>
              <c:strCache>
                <c:ptCount val="1"/>
                <c:pt idx="0">
                  <c:v>2速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'回転数･速度計算'!$B$34:$P$34</c:f>
              <c:numCache>
                <c:ptCount val="15"/>
                <c:pt idx="0">
                  <c:v>0</c:v>
                </c:pt>
                <c:pt idx="1">
                  <c:v>1559.7569289397493</c:v>
                </c:pt>
                <c:pt idx="2">
                  <c:v>3119.5138578794986</c:v>
                </c:pt>
                <c:pt idx="3">
                  <c:v>3899.3923223493725</c:v>
                </c:pt>
                <c:pt idx="4">
                  <c:v>4679.2707868192465</c:v>
                </c:pt>
                <c:pt idx="5">
                  <c:v>5459.149251289123</c:v>
                </c:pt>
                <c:pt idx="6">
                  <c:v>6239.027715758997</c:v>
                </c:pt>
                <c:pt idx="7">
                  <c:v>7018.906180228871</c:v>
                </c:pt>
                <c:pt idx="8">
                  <c:v>7798.784644698745</c:v>
                </c:pt>
                <c:pt idx="9">
                  <c:v>8578.66310916862</c:v>
                </c:pt>
                <c:pt idx="10">
                  <c:v>9358.541573638493</c:v>
                </c:pt>
              </c:numCache>
            </c:numRef>
          </c:val>
          <c:smooth val="0"/>
        </c:ser>
        <c:ser>
          <c:idx val="2"/>
          <c:order val="2"/>
          <c:tx>
            <c:strRef>
              <c:f>'回転数･速度計算'!$A$35</c:f>
              <c:strCache>
                <c:ptCount val="1"/>
                <c:pt idx="0">
                  <c:v>3速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'回転数･速度計算'!$B$35:$P$35</c:f>
              <c:numCache>
                <c:ptCount val="15"/>
                <c:pt idx="0">
                  <c:v>0</c:v>
                </c:pt>
                <c:pt idx="1">
                  <c:v>1126.8292740291556</c:v>
                </c:pt>
                <c:pt idx="2">
                  <c:v>2253.658548058311</c:v>
                </c:pt>
                <c:pt idx="3">
                  <c:v>2817.0731850728885</c:v>
                </c:pt>
                <c:pt idx="4">
                  <c:v>3380.487822087466</c:v>
                </c:pt>
                <c:pt idx="5">
                  <c:v>3943.902459102044</c:v>
                </c:pt>
                <c:pt idx="6">
                  <c:v>4507.317096116622</c:v>
                </c:pt>
                <c:pt idx="7">
                  <c:v>5070.7317331312</c:v>
                </c:pt>
                <c:pt idx="8">
                  <c:v>5634.146370145777</c:v>
                </c:pt>
                <c:pt idx="9">
                  <c:v>6197.561007160355</c:v>
                </c:pt>
                <c:pt idx="10">
                  <c:v>6760.975644174932</c:v>
                </c:pt>
                <c:pt idx="11">
                  <c:v>7887.804918204088</c:v>
                </c:pt>
                <c:pt idx="12">
                  <c:v>8451.219555218666</c:v>
                </c:pt>
                <c:pt idx="13">
                  <c:v>9014.634192233245</c:v>
                </c:pt>
              </c:numCache>
            </c:numRef>
          </c:val>
          <c:smooth val="0"/>
        </c:ser>
        <c:ser>
          <c:idx val="3"/>
          <c:order val="3"/>
          <c:tx>
            <c:strRef>
              <c:f>'回転数･速度計算'!$A$36</c:f>
              <c:strCache>
                <c:ptCount val="1"/>
                <c:pt idx="0">
                  <c:v>4速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'回転数･速度計算'!$B$36:$P$36</c:f>
              <c:numCache>
                <c:ptCount val="15"/>
                <c:pt idx="0">
                  <c:v>0</c:v>
                </c:pt>
                <c:pt idx="1">
                  <c:v>887.1593068993891</c:v>
                </c:pt>
                <c:pt idx="2">
                  <c:v>1774.3186137987782</c:v>
                </c:pt>
                <c:pt idx="3">
                  <c:v>2217.8982672484726</c:v>
                </c:pt>
                <c:pt idx="4">
                  <c:v>2661.477920698167</c:v>
                </c:pt>
                <c:pt idx="5">
                  <c:v>3105.057574147862</c:v>
                </c:pt>
                <c:pt idx="6">
                  <c:v>3548.6372275975564</c:v>
                </c:pt>
                <c:pt idx="7">
                  <c:v>3992.216881047251</c:v>
                </c:pt>
                <c:pt idx="8">
                  <c:v>4435.796534496945</c:v>
                </c:pt>
                <c:pt idx="9">
                  <c:v>4879.376187946639</c:v>
                </c:pt>
                <c:pt idx="10">
                  <c:v>5322.955841396334</c:v>
                </c:pt>
                <c:pt idx="11">
                  <c:v>6210.115148295724</c:v>
                </c:pt>
                <c:pt idx="12">
                  <c:v>6653.694801745418</c:v>
                </c:pt>
                <c:pt idx="13">
                  <c:v>7097.274455195113</c:v>
                </c:pt>
                <c:pt idx="14">
                  <c:v>7984.433762094502</c:v>
                </c:pt>
              </c:numCache>
            </c:numRef>
          </c:val>
          <c:smooth val="0"/>
        </c:ser>
        <c:ser>
          <c:idx val="4"/>
          <c:order val="4"/>
          <c:tx>
            <c:strRef>
              <c:f>'回転数･速度計算'!$A$37</c:f>
              <c:strCache>
                <c:ptCount val="1"/>
                <c:pt idx="0">
                  <c:v>5速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'回転数･速度計算'!$B$37:$P$37</c:f>
              <c:numCache>
                <c:ptCount val="15"/>
                <c:pt idx="0">
                  <c:v>0</c:v>
                </c:pt>
                <c:pt idx="1">
                  <c:v>696.9450472725904</c:v>
                </c:pt>
                <c:pt idx="2">
                  <c:v>1393.8900945451808</c:v>
                </c:pt>
                <c:pt idx="3">
                  <c:v>1742.362618181476</c:v>
                </c:pt>
                <c:pt idx="4">
                  <c:v>2090.8351418177713</c:v>
                </c:pt>
                <c:pt idx="5">
                  <c:v>2439.3076654540664</c:v>
                </c:pt>
                <c:pt idx="6">
                  <c:v>2787.7801890903615</c:v>
                </c:pt>
                <c:pt idx="7">
                  <c:v>3136.2527127266567</c:v>
                </c:pt>
                <c:pt idx="8">
                  <c:v>3484.725236362952</c:v>
                </c:pt>
                <c:pt idx="9">
                  <c:v>3833.197759999247</c:v>
                </c:pt>
                <c:pt idx="10">
                  <c:v>4181.670283635543</c:v>
                </c:pt>
                <c:pt idx="11">
                  <c:v>4878.615330908133</c:v>
                </c:pt>
                <c:pt idx="12">
                  <c:v>5227.087854544428</c:v>
                </c:pt>
                <c:pt idx="13">
                  <c:v>5575.560378180723</c:v>
                </c:pt>
                <c:pt idx="14">
                  <c:v>6272.505425453313</c:v>
                </c:pt>
              </c:numCache>
            </c:numRef>
          </c:val>
          <c:smooth val="0"/>
        </c:ser>
        <c:ser>
          <c:idx val="5"/>
          <c:order val="5"/>
          <c:tx>
            <c:strRef>
              <c:f>'回転数･速度計算'!$A$38</c:f>
              <c:strCache>
                <c:ptCount val="1"/>
                <c:pt idx="0">
                  <c:v>6速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'回転数･速度計算'!$B$32:$P$32</c:f>
              <c:numCache>
                <c:ptCount val="15"/>
                <c:pt idx="0">
                  <c:v>0</c:v>
                </c:pt>
                <c:pt idx="1">
                  <c:v>20</c:v>
                </c:pt>
                <c:pt idx="2">
                  <c:v>40</c:v>
                </c:pt>
                <c:pt idx="3">
                  <c:v>50</c:v>
                </c:pt>
                <c:pt idx="4">
                  <c:v>60</c:v>
                </c:pt>
                <c:pt idx="5">
                  <c:v>70</c:v>
                </c:pt>
                <c:pt idx="6">
                  <c:v>80</c:v>
                </c:pt>
                <c:pt idx="7">
                  <c:v>90</c:v>
                </c:pt>
                <c:pt idx="8">
                  <c:v>100</c:v>
                </c:pt>
                <c:pt idx="9">
                  <c:v>110</c:v>
                </c:pt>
                <c:pt idx="10">
                  <c:v>120</c:v>
                </c:pt>
                <c:pt idx="11">
                  <c:v>140</c:v>
                </c:pt>
                <c:pt idx="12">
                  <c:v>150</c:v>
                </c:pt>
                <c:pt idx="13">
                  <c:v>160</c:v>
                </c:pt>
                <c:pt idx="14">
                  <c:v>180</c:v>
                </c:pt>
              </c:numCache>
            </c:numRef>
          </c:cat>
          <c:val>
            <c:numRef>
              <c:f>'回転数･速度計算'!$B$38:$P$38</c:f>
              <c:numCache>
                <c:ptCount val="15"/>
                <c:pt idx="0">
                  <c:v>0</c:v>
                </c:pt>
                <c:pt idx="1">
                  <c:v>551.6213529177162</c:v>
                </c:pt>
                <c:pt idx="2">
                  <c:v>1103.2427058354324</c:v>
                </c:pt>
                <c:pt idx="3">
                  <c:v>1379.0533822942905</c:v>
                </c:pt>
                <c:pt idx="4">
                  <c:v>1654.8640587531486</c:v>
                </c:pt>
                <c:pt idx="5">
                  <c:v>1930.6747352120067</c:v>
                </c:pt>
                <c:pt idx="6">
                  <c:v>2206.485411670865</c:v>
                </c:pt>
                <c:pt idx="7">
                  <c:v>2482.296088129723</c:v>
                </c:pt>
                <c:pt idx="8">
                  <c:v>2758.106764588581</c:v>
                </c:pt>
                <c:pt idx="9">
                  <c:v>3033.9174410474393</c:v>
                </c:pt>
                <c:pt idx="10">
                  <c:v>3309.728117506297</c:v>
                </c:pt>
                <c:pt idx="11">
                  <c:v>3861.3494704240134</c:v>
                </c:pt>
                <c:pt idx="12">
                  <c:v>4137.160146882871</c:v>
                </c:pt>
                <c:pt idx="13">
                  <c:v>4412.97082334173</c:v>
                </c:pt>
                <c:pt idx="14">
                  <c:v>4964.592176259446</c:v>
                </c:pt>
              </c:numCache>
            </c:numRef>
          </c:val>
          <c:smooth val="0"/>
        </c:ser>
        <c:axId val="28511635"/>
        <c:axId val="55278124"/>
      </c:lineChart>
      <c:dateAx>
        <c:axId val="28511635"/>
        <c:scaling>
          <c:orientation val="minMax"/>
        </c:scaling>
        <c:axPos val="b"/>
        <c:title>
          <c:tx>
            <c:rich>
              <a:bodyPr vert="horz" rot="0" anchor="ctr"/>
              <a:lstStyle/>
              <a:p>
                <a:pPr algn="ctr">
                  <a:defRPr/>
                </a:pPr>
                <a:r>
                  <a:rPr lang="en-US" cap="none" sz="1200" b="0" i="0" u="none" baseline="0">
                    <a:latin typeface="ＭＳ Ｐゴシック"/>
                    <a:ea typeface="ＭＳ Ｐゴシック"/>
                    <a:cs typeface="ＭＳ Ｐゴシック"/>
                  </a:rPr>
                  <a:t>km/h</a:t>
                </a:r>
              </a:p>
            </c:rich>
          </c:tx>
          <c:layout>
            <c:manualLayout>
              <c:xMode val="factor"/>
              <c:yMode val="factor"/>
              <c:x val="0.07325"/>
              <c:y val="0.135"/>
            </c:manualLayout>
          </c:layout>
          <c:overlay val="0"/>
          <c:spPr>
            <a:noFill/>
            <a:ln>
              <a:noFill/>
            </a:ln>
          </c:spPr>
        </c:title>
        <c:delete val="0"/>
        <c:numFmt formatCode="0_);\(0\)" sourceLinked="0"/>
        <c:majorTickMark val="in"/>
        <c:minorTickMark val="none"/>
        <c:tickLblPos val="nextTo"/>
        <c:spPr>
          <a:ln w="3175">
            <a:noFill/>
          </a:ln>
        </c:spPr>
        <c:txPr>
          <a:bodyPr vert="horz" rot="0"/>
          <a:lstStyle/>
          <a:p>
            <a:pPr>
              <a:defRPr lang="en-US" cap="none" sz="1200" b="0" i="0" u="none" baseline="0">
                <a:latin typeface="ＭＳ Ｐゴシック"/>
                <a:ea typeface="ＭＳ Ｐゴシック"/>
                <a:cs typeface="ＭＳ Ｐゴシック"/>
              </a:defRPr>
            </a:pPr>
          </a:p>
        </c:txPr>
        <c:crossAx val="55278124"/>
        <c:crosses val="autoZero"/>
        <c:auto val="0"/>
        <c:baseTimeUnit val="days"/>
        <c:majorUnit val="40"/>
        <c:majorTimeUnit val="days"/>
        <c:minorUnit val="20"/>
        <c:minorTimeUnit val="days"/>
        <c:noMultiLvlLbl val="0"/>
      </c:dateAx>
      <c:valAx>
        <c:axId val="55278124"/>
        <c:scaling>
          <c:orientation val="minMax"/>
          <c:max val="8500"/>
          <c:min val="0"/>
        </c:scaling>
        <c:axPos val="l"/>
        <c:title>
          <c:tx>
            <c:rich>
              <a:bodyPr vert="horz" rot="0" anchor="ctr"/>
              <a:lstStyle/>
              <a:p>
                <a:pPr algn="ctr">
                  <a:defRPr/>
                </a:pPr>
                <a:r>
                  <a:rPr lang="en-US" cap="none" sz="1200" b="0" i="0" u="none" baseline="0">
                    <a:latin typeface="ＭＳ Ｐゴシック"/>
                    <a:ea typeface="ＭＳ Ｐゴシック"/>
                    <a:cs typeface="ＭＳ Ｐゴシック"/>
                  </a:rPr>
                  <a:t>回転数</a:t>
                </a:r>
              </a:p>
            </c:rich>
          </c:tx>
          <c:layout>
            <c:manualLayout>
              <c:xMode val="factor"/>
              <c:yMode val="factor"/>
              <c:x val="0.0115"/>
              <c:y val="0.1385"/>
            </c:manualLayout>
          </c:layout>
          <c:overlay val="0"/>
          <c:spPr>
            <a:noFill/>
            <a:ln>
              <a:noFill/>
            </a:ln>
          </c:spPr>
        </c:title>
        <c:majorGridlines/>
        <c:delete val="0"/>
        <c:numFmt formatCode="0_);[Red]\(0\)" sourceLinked="0"/>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28511635"/>
        <c:crossesAt val="1"/>
        <c:crossBetween val="between"/>
        <c:dispUnits/>
      </c:valAx>
      <c:dTable>
        <c:showHorzBorder val="1"/>
        <c:showVertBorder val="1"/>
        <c:showOutline val="1"/>
        <c:showKeys val="1"/>
        <c:txPr>
          <a:bodyPr vert="horz" rot="0"/>
          <a:lstStyle/>
          <a:p>
            <a:pPr>
              <a:defRPr lang="en-US" cap="none" sz="1000" b="0" i="0" u="none" baseline="0">
                <a:latin typeface="ＭＳ Ｐゴシック"/>
                <a:ea typeface="ＭＳ Ｐゴシック"/>
                <a:cs typeface="ＭＳ Ｐゴシック"/>
              </a:defRPr>
            </a:pPr>
          </a:p>
        </c:txPr>
      </c:dTable>
      <c:spPr>
        <a:solidFill>
          <a:srgbClr val="C0C0C0"/>
        </a:solidFill>
        <a:ln w="3175">
          <a:noFill/>
        </a:ln>
      </c:spPr>
    </c:plotArea>
    <c:legend>
      <c:legendPos val="r"/>
      <c:layout>
        <c:manualLayout>
          <c:xMode val="edge"/>
          <c:yMode val="edge"/>
          <c:x val="0.8665"/>
          <c:y val="0.19925"/>
        </c:manualLayout>
      </c:layout>
      <c:overlay val="0"/>
      <c:txPr>
        <a:bodyPr vert="horz" rot="0"/>
        <a:lstStyle/>
        <a:p>
          <a:pPr>
            <a:defRPr lang="en-US" cap="none" sz="1400" b="0" i="0" u="none" baseline="0">
              <a:latin typeface="ＭＳ Ｐゴシック"/>
              <a:ea typeface="ＭＳ Ｐゴシック"/>
              <a:cs typeface="ＭＳ Ｐゴシック"/>
            </a:defRPr>
          </a:pPr>
        </a:p>
      </c:txPr>
    </c:legend>
    <c:plotVisOnly val="1"/>
    <c:dispBlanksAs val="span"/>
    <c:showDLblsOverMax val="0"/>
  </c:chart>
  <c:txPr>
    <a:bodyPr vert="horz" rot="0"/>
    <a:lstStyle/>
    <a:p>
      <a:pPr>
        <a:defRPr lang="en-US" cap="none" sz="1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8</xdr:col>
      <xdr:colOff>571500</xdr:colOff>
      <xdr:row>36</xdr:row>
      <xdr:rowOff>0</xdr:rowOff>
    </xdr:to>
    <xdr:graphicFrame>
      <xdr:nvGraphicFramePr>
        <xdr:cNvPr id="1" name="Chart 1"/>
        <xdr:cNvGraphicFramePr/>
      </xdr:nvGraphicFramePr>
      <xdr:xfrm>
        <a:off x="47625" y="66675"/>
        <a:ext cx="6010275" cy="6105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4"/>
  <sheetViews>
    <sheetView tabSelected="1" workbookViewId="0" topLeftCell="A1">
      <selection activeCell="E48" sqref="E48"/>
    </sheetView>
  </sheetViews>
  <sheetFormatPr defaultColWidth="9.00390625" defaultRowHeight="13.5"/>
  <cols>
    <col min="1" max="1" width="13.625" style="0" customWidth="1"/>
    <col min="4" max="5" width="12.50390625" style="0" customWidth="1"/>
  </cols>
  <sheetData>
    <row r="1" spans="1:5" ht="13.5">
      <c r="A1" s="47" t="s">
        <v>50</v>
      </c>
      <c r="B1" s="48"/>
      <c r="C1" s="48"/>
      <c r="D1" s="48"/>
      <c r="E1" s="48"/>
    </row>
    <row r="2" spans="1:6" ht="13.5">
      <c r="A2" s="1"/>
      <c r="B2" s="2"/>
      <c r="C2" s="2"/>
      <c r="D2" s="2"/>
      <c r="E2" s="2"/>
      <c r="F2" s="3"/>
    </row>
    <row r="3" spans="1:5" ht="22.5" customHeight="1">
      <c r="A3" s="4" t="s">
        <v>0</v>
      </c>
      <c r="B3" s="5" t="s">
        <v>1</v>
      </c>
      <c r="C3" s="5" t="s">
        <v>2</v>
      </c>
      <c r="D3" s="6" t="s">
        <v>3</v>
      </c>
      <c r="E3" s="6" t="s">
        <v>4</v>
      </c>
    </row>
    <row r="4" spans="1:5" ht="13.5">
      <c r="A4" s="7" t="s">
        <v>5</v>
      </c>
      <c r="B4" s="8">
        <v>3.166</v>
      </c>
      <c r="C4" s="9" t="s">
        <v>6</v>
      </c>
      <c r="D4" s="10">
        <f aca="true" t="shared" si="0" ref="D4:D9">60*$A$13*3.14*$E$13/(1000*1000*$B$10*B4)</f>
        <v>33.21054586522986</v>
      </c>
      <c r="E4" s="10" t="s">
        <v>6</v>
      </c>
    </row>
    <row r="5" spans="1:7" ht="13.5" customHeight="1">
      <c r="A5" s="7" t="s">
        <v>7</v>
      </c>
      <c r="B5" s="8">
        <v>2.05</v>
      </c>
      <c r="C5" s="9">
        <f>B5/B4</f>
        <v>0.6475047378395451</v>
      </c>
      <c r="D5" s="10">
        <f>60*$A$13*3.14*$E$13/(1000*1000*$B$10*B5)</f>
        <v>51.29004302893548</v>
      </c>
      <c r="E5" s="10">
        <f>$A$13*C5</f>
        <v>2590.0189513581804</v>
      </c>
      <c r="F5" s="49" t="s">
        <v>52</v>
      </c>
      <c r="G5" s="50"/>
    </row>
    <row r="6" spans="1:7" ht="13.5">
      <c r="A6" s="7" t="s">
        <v>8</v>
      </c>
      <c r="B6" s="8">
        <v>1.481</v>
      </c>
      <c r="C6" s="9">
        <f>B6/B5</f>
        <v>0.722439024390244</v>
      </c>
      <c r="D6" s="10">
        <f>60*$A$13*3.14*$E$13/(1000*1000*$B$10*B6)</f>
        <v>70.9956706342456</v>
      </c>
      <c r="E6" s="10">
        <f>$A$13*C6</f>
        <v>2889.756097560976</v>
      </c>
      <c r="F6" s="49"/>
      <c r="G6" s="50"/>
    </row>
    <row r="7" spans="1:7" ht="13.5">
      <c r="A7" s="7" t="s">
        <v>9</v>
      </c>
      <c r="B7" s="8">
        <v>1.166</v>
      </c>
      <c r="C7" s="9">
        <f>B7/B6</f>
        <v>0.7873058744091829</v>
      </c>
      <c r="D7" s="10">
        <f t="shared" si="0"/>
        <v>90.1754615860358</v>
      </c>
      <c r="E7" s="10">
        <f>$A$13*C7</f>
        <v>3149.2234976367313</v>
      </c>
      <c r="F7" s="49"/>
      <c r="G7" s="50"/>
    </row>
    <row r="8" spans="1:5" ht="13.5">
      <c r="A8" s="7" t="s">
        <v>10</v>
      </c>
      <c r="B8" s="8">
        <v>0.916</v>
      </c>
      <c r="C8" s="9">
        <f>B8/B7</f>
        <v>0.7855917667238422</v>
      </c>
      <c r="D8" s="10">
        <f t="shared" si="0"/>
        <v>114.78666835078354</v>
      </c>
      <c r="E8" s="10">
        <f>$A$13*C8</f>
        <v>3142.367066895369</v>
      </c>
    </row>
    <row r="9" spans="1:5" ht="13.5">
      <c r="A9" s="7" t="s">
        <v>11</v>
      </c>
      <c r="B9" s="11">
        <v>0.725</v>
      </c>
      <c r="C9" s="12">
        <f>B9/B8</f>
        <v>0.7914847161572052</v>
      </c>
      <c r="D9" s="10">
        <f t="shared" si="0"/>
        <v>145.02701821974858</v>
      </c>
      <c r="E9" s="13">
        <f>$A$13*C9</f>
        <v>3165.9388646288207</v>
      </c>
    </row>
    <row r="10" spans="1:5" ht="13.5">
      <c r="A10" s="14" t="s">
        <v>12</v>
      </c>
      <c r="B10" s="8">
        <v>4.529</v>
      </c>
      <c r="C10" s="51"/>
      <c r="D10" s="52"/>
      <c r="E10" s="53"/>
    </row>
    <row r="11" spans="1:6" ht="13.5">
      <c r="A11" s="54"/>
      <c r="B11" s="55"/>
      <c r="C11" s="56"/>
      <c r="D11" s="56"/>
      <c r="E11" s="56"/>
      <c r="F11" s="3"/>
    </row>
    <row r="12" spans="1:5" ht="13.5">
      <c r="A12" s="15" t="s">
        <v>13</v>
      </c>
      <c r="B12" s="15" t="s">
        <v>14</v>
      </c>
      <c r="C12" s="15" t="s">
        <v>15</v>
      </c>
      <c r="D12" s="16" t="s">
        <v>16</v>
      </c>
      <c r="E12" s="16" t="s">
        <v>17</v>
      </c>
    </row>
    <row r="13" spans="1:6" ht="13.5">
      <c r="A13" s="17">
        <v>4000</v>
      </c>
      <c r="B13" s="8">
        <v>16</v>
      </c>
      <c r="C13" s="17">
        <v>205</v>
      </c>
      <c r="D13" s="17">
        <v>55</v>
      </c>
      <c r="E13" s="18">
        <f>C13*D13/100*2+B13*25.4</f>
        <v>631.9</v>
      </c>
      <c r="F13" s="19" t="s">
        <v>18</v>
      </c>
    </row>
    <row r="14" spans="1:5" ht="13.5">
      <c r="A14" s="20"/>
      <c r="B14" s="20"/>
      <c r="C14" s="20"/>
      <c r="D14" s="20"/>
      <c r="E14" s="20"/>
    </row>
    <row r="15" spans="1:5" ht="13.5">
      <c r="A15" s="21"/>
      <c r="B15" s="20" t="s">
        <v>19</v>
      </c>
      <c r="C15" s="20"/>
      <c r="D15" s="20"/>
      <c r="E15" s="20"/>
    </row>
    <row r="16" spans="1:5" ht="13.5">
      <c r="A16" s="20"/>
      <c r="B16" s="20"/>
      <c r="C16" s="20"/>
      <c r="D16" s="20"/>
      <c r="E16" s="20"/>
    </row>
    <row r="17" spans="1:8" ht="13.5">
      <c r="A17" s="22" t="s">
        <v>20</v>
      </c>
      <c r="B17" s="23"/>
      <c r="C17" s="23"/>
      <c r="D17" s="23"/>
      <c r="E17" s="23"/>
      <c r="F17" s="39" t="s">
        <v>39</v>
      </c>
      <c r="G17" s="40" t="s">
        <v>40</v>
      </c>
      <c r="H17" s="40" t="s">
        <v>54</v>
      </c>
    </row>
    <row r="18" spans="1:8" ht="13.5">
      <c r="A18" s="25"/>
      <c r="B18" s="25" t="s">
        <v>34</v>
      </c>
      <c r="C18" s="25" t="s">
        <v>35</v>
      </c>
      <c r="D18" s="26" t="s">
        <v>47</v>
      </c>
      <c r="E18" s="25" t="s">
        <v>48</v>
      </c>
      <c r="F18" s="38" t="s">
        <v>37</v>
      </c>
      <c r="G18" s="38" t="s">
        <v>37</v>
      </c>
      <c r="H18" s="38" t="s">
        <v>57</v>
      </c>
    </row>
    <row r="19" spans="1:8" ht="13.5">
      <c r="A19" s="25" t="s">
        <v>21</v>
      </c>
      <c r="B19" s="35">
        <v>3.545</v>
      </c>
      <c r="C19" s="35">
        <v>3.166</v>
      </c>
      <c r="D19" s="35">
        <v>3.943</v>
      </c>
      <c r="E19" s="35">
        <v>3.166</v>
      </c>
      <c r="F19" s="35">
        <v>3.166</v>
      </c>
      <c r="G19" s="35">
        <v>2.929</v>
      </c>
      <c r="H19" s="35">
        <v>3.166</v>
      </c>
    </row>
    <row r="20" spans="1:8" ht="13.5">
      <c r="A20" s="25" t="s">
        <v>22</v>
      </c>
      <c r="B20" s="35">
        <v>1.904</v>
      </c>
      <c r="C20" s="35">
        <v>1.904</v>
      </c>
      <c r="D20" s="35">
        <v>2.197</v>
      </c>
      <c r="E20" s="35">
        <v>2.05</v>
      </c>
      <c r="F20" s="35">
        <v>1.904</v>
      </c>
      <c r="G20" s="35">
        <v>2.176</v>
      </c>
      <c r="H20" s="35">
        <v>1.904</v>
      </c>
    </row>
    <row r="21" spans="1:8" ht="13.5">
      <c r="A21" s="25" t="s">
        <v>23</v>
      </c>
      <c r="B21" s="35">
        <v>1.233</v>
      </c>
      <c r="C21" s="35">
        <v>1.31</v>
      </c>
      <c r="D21" s="35">
        <v>1.413</v>
      </c>
      <c r="E21" s="35">
        <v>1.481</v>
      </c>
      <c r="F21" s="35">
        <v>1.474</v>
      </c>
      <c r="G21" s="35">
        <v>1.7</v>
      </c>
      <c r="H21" s="35">
        <v>1.5</v>
      </c>
    </row>
    <row r="22" spans="1:8" ht="13.5">
      <c r="A22" s="25" t="s">
        <v>24</v>
      </c>
      <c r="B22" s="35">
        <v>0.885</v>
      </c>
      <c r="C22" s="35">
        <v>0.969</v>
      </c>
      <c r="D22" s="35">
        <v>1.02</v>
      </c>
      <c r="E22" s="35">
        <v>1.166</v>
      </c>
      <c r="F22" s="35">
        <v>1.208</v>
      </c>
      <c r="G22" s="35">
        <v>1.364</v>
      </c>
      <c r="H22" s="35">
        <v>1.2</v>
      </c>
    </row>
    <row r="23" spans="1:8" ht="13.5">
      <c r="A23" s="25" t="s">
        <v>25</v>
      </c>
      <c r="B23" s="35">
        <v>0.725</v>
      </c>
      <c r="C23" s="35">
        <v>0.815</v>
      </c>
      <c r="D23" s="36" t="s">
        <v>36</v>
      </c>
      <c r="E23" s="35">
        <v>0.916</v>
      </c>
      <c r="F23" s="35">
        <v>0.961</v>
      </c>
      <c r="G23" s="35">
        <v>1.167</v>
      </c>
      <c r="H23" s="35">
        <v>0.9</v>
      </c>
    </row>
    <row r="24" spans="1:8" ht="13.5">
      <c r="A24" s="25" t="s">
        <v>26</v>
      </c>
      <c r="B24" s="36" t="s">
        <v>27</v>
      </c>
      <c r="C24" s="36" t="s">
        <v>27</v>
      </c>
      <c r="D24" s="36" t="s">
        <v>27</v>
      </c>
      <c r="E24" s="36">
        <v>0.725</v>
      </c>
      <c r="F24" s="36" t="s">
        <v>38</v>
      </c>
      <c r="G24" s="36">
        <v>0.916</v>
      </c>
      <c r="H24" s="36" t="s">
        <v>36</v>
      </c>
    </row>
    <row r="25" spans="1:8" ht="13.5">
      <c r="A25" s="25" t="s">
        <v>28</v>
      </c>
      <c r="B25" s="35">
        <v>3.941</v>
      </c>
      <c r="C25" s="35">
        <v>4.312</v>
      </c>
      <c r="D25" s="35">
        <v>3.12</v>
      </c>
      <c r="E25" s="35">
        <v>4.529</v>
      </c>
      <c r="F25" s="35">
        <v>4.6</v>
      </c>
      <c r="G25" s="37">
        <v>4.8</v>
      </c>
      <c r="H25" s="37" t="s">
        <v>36</v>
      </c>
    </row>
    <row r="26" spans="1:8" ht="13.5">
      <c r="A26" s="59" t="s">
        <v>42</v>
      </c>
      <c r="B26" s="43">
        <v>6600</v>
      </c>
      <c r="C26" s="43">
        <v>6750</v>
      </c>
      <c r="D26" s="43"/>
      <c r="E26" s="44">
        <v>8300</v>
      </c>
      <c r="F26" s="45" t="s">
        <v>29</v>
      </c>
      <c r="G26" s="45" t="s">
        <v>29</v>
      </c>
      <c r="H26" s="57" t="s">
        <v>55</v>
      </c>
    </row>
    <row r="27" spans="1:8" ht="13.5">
      <c r="A27" s="27" t="s">
        <v>58</v>
      </c>
      <c r="B27" s="28"/>
      <c r="C27" s="28"/>
      <c r="D27" s="28"/>
      <c r="E27" s="28"/>
      <c r="F27" s="46"/>
      <c r="G27" s="46"/>
      <c r="H27" s="58"/>
    </row>
    <row r="28" spans="1:7" ht="13.5">
      <c r="A28" s="24"/>
      <c r="B28" s="29" t="s">
        <v>53</v>
      </c>
      <c r="C28" s="24"/>
      <c r="D28" s="24"/>
      <c r="E28" s="24"/>
      <c r="F28" s="24"/>
      <c r="G28" s="24"/>
    </row>
    <row r="29" ht="13.5">
      <c r="B29" s="29" t="s">
        <v>41</v>
      </c>
    </row>
    <row r="30" ht="13.5">
      <c r="B30" s="29" t="s">
        <v>56</v>
      </c>
    </row>
    <row r="31" ht="13.5">
      <c r="A31" s="30" t="s">
        <v>30</v>
      </c>
    </row>
    <row r="32" spans="1:17" ht="13.5">
      <c r="A32" s="31"/>
      <c r="B32" s="31">
        <v>0</v>
      </c>
      <c r="C32" s="31">
        <v>20</v>
      </c>
      <c r="D32" s="31">
        <v>40</v>
      </c>
      <c r="E32" s="31">
        <v>50</v>
      </c>
      <c r="F32" s="31">
        <v>60</v>
      </c>
      <c r="G32" s="31">
        <v>70</v>
      </c>
      <c r="H32" s="31">
        <v>80</v>
      </c>
      <c r="I32" s="31">
        <v>90</v>
      </c>
      <c r="J32" s="31">
        <v>100</v>
      </c>
      <c r="K32" s="31">
        <v>110</v>
      </c>
      <c r="L32" s="31">
        <v>120</v>
      </c>
      <c r="M32" s="31">
        <v>140</v>
      </c>
      <c r="N32" s="31">
        <v>150</v>
      </c>
      <c r="O32" s="31">
        <v>160</v>
      </c>
      <c r="P32" s="31">
        <v>180</v>
      </c>
      <c r="Q32" s="20" t="s">
        <v>31</v>
      </c>
    </row>
    <row r="33" spans="1:16" ht="13.5">
      <c r="A33" s="32" t="s">
        <v>5</v>
      </c>
      <c r="B33" s="34">
        <v>0</v>
      </c>
      <c r="C33" s="34">
        <f>C$32*1000*1000*$B4*$B$10/(60*3.14*$E$13)</f>
        <v>2408.8733839137785</v>
      </c>
      <c r="D33" s="34">
        <f>D$32*1000*1000*$B4*$B$10/(60*3.14*$E$13)</f>
        <v>4817.746767827557</v>
      </c>
      <c r="E33" s="34">
        <f>E$32*1000*1000*$B4*$B$10/(60*3.14*$E$13)</f>
        <v>6022.183459784446</v>
      </c>
      <c r="F33" s="34">
        <f>F$32*1000*1000*$B4*$B$10/(60*3.14*$E$13)</f>
        <v>7226.620151741336</v>
      </c>
      <c r="G33" s="34">
        <f>G$32*1000*1000*$B4*$B$10/(60*3.14*$E$13)</f>
        <v>8431.056843698225</v>
      </c>
      <c r="H33" s="34"/>
      <c r="I33" s="34"/>
      <c r="J33" s="34"/>
      <c r="K33" s="34"/>
      <c r="L33" s="34"/>
      <c r="M33" s="34"/>
      <c r="N33" s="34"/>
      <c r="O33" s="34"/>
      <c r="P33" s="34"/>
    </row>
    <row r="34" spans="1:16" ht="13.5">
      <c r="A34" s="32" t="s">
        <v>7</v>
      </c>
      <c r="B34" s="34">
        <v>0</v>
      </c>
      <c r="C34" s="34">
        <f>C$32*1000*1000*$B5*$B$10/(60*3.14*$E$13)</f>
        <v>1559.7569289397493</v>
      </c>
      <c r="D34" s="34">
        <f>D$32*1000*1000*$B5*$B$10/(60*3.14*$E$13)</f>
        <v>3119.5138578794986</v>
      </c>
      <c r="E34" s="34">
        <f>E$32*1000*1000*$B5*$B$10/(60*3.14*$E$13)</f>
        <v>3899.3923223493725</v>
      </c>
      <c r="F34" s="34">
        <f>F$32*1000*1000*$B5*$B$10/(60*3.14*$E$13)</f>
        <v>4679.2707868192465</v>
      </c>
      <c r="G34" s="34">
        <f>G$32*1000*1000*$B5*$B$10/(60*3.14*$E$13)</f>
        <v>5459.149251289123</v>
      </c>
      <c r="H34" s="34">
        <f>H$32*1000*1000*$B5*$B$10/(60*3.14*$E$13)</f>
        <v>6239.027715758997</v>
      </c>
      <c r="I34" s="34">
        <f>I$32*1000*1000*$B5*$B$10/(60*3.14*$E$13)</f>
        <v>7018.906180228871</v>
      </c>
      <c r="J34" s="34">
        <f>J$32*1000*1000*$B5*$B$10/(60*3.14*$E$13)</f>
        <v>7798.784644698745</v>
      </c>
      <c r="K34" s="34">
        <f>K$32*1000*1000*$B5*$B$10/(60*3.14*$E$13)</f>
        <v>8578.66310916862</v>
      </c>
      <c r="L34" s="34">
        <f>L$32*1000*1000*$B5*$B$10/(60*3.14*$E$13)</f>
        <v>9358.541573638493</v>
      </c>
      <c r="M34" s="34"/>
      <c r="N34" s="34"/>
      <c r="O34" s="34"/>
      <c r="P34" s="34"/>
    </row>
    <row r="35" spans="1:16" ht="13.5">
      <c r="A35" s="32" t="s">
        <v>8</v>
      </c>
      <c r="B35" s="34">
        <v>0</v>
      </c>
      <c r="C35" s="34">
        <f>C$32*1000*1000*$B6*$B$10/(60*3.14*$E$13)</f>
        <v>1126.8292740291556</v>
      </c>
      <c r="D35" s="34">
        <f>D$32*1000*1000*$B6*$B$10/(60*3.14*$E$13)</f>
        <v>2253.658548058311</v>
      </c>
      <c r="E35" s="34">
        <f>E$32*1000*1000*$B6*$B$10/(60*3.14*$E$13)</f>
        <v>2817.0731850728885</v>
      </c>
      <c r="F35" s="34">
        <f>F$32*1000*1000*$B6*$B$10/(60*3.14*$E$13)</f>
        <v>3380.487822087466</v>
      </c>
      <c r="G35" s="34">
        <f>G$32*1000*1000*$B6*$B$10/(60*3.14*$E$13)</f>
        <v>3943.902459102044</v>
      </c>
      <c r="H35" s="34">
        <f>H$32*1000*1000*$B6*$B$10/(60*3.14*$E$13)</f>
        <v>4507.317096116622</v>
      </c>
      <c r="I35" s="34">
        <f>I$32*1000*1000*$B6*$B$10/(60*3.14*$E$13)</f>
        <v>5070.7317331312</v>
      </c>
      <c r="J35" s="34">
        <f>J$32*1000*1000*$B6*$B$10/(60*3.14*$E$13)</f>
        <v>5634.146370145777</v>
      </c>
      <c r="K35" s="34">
        <f>K$32*1000*1000*$B6*$B$10/(60*3.14*$E$13)</f>
        <v>6197.561007160355</v>
      </c>
      <c r="L35" s="34">
        <f>L$32*1000*1000*$B6*$B$10/(60*3.14*$E$13)</f>
        <v>6760.975644174932</v>
      </c>
      <c r="M35" s="34">
        <f>M$32*1000*1000*$B6*$B$10/(60*3.14*$E$13)</f>
        <v>7887.804918204088</v>
      </c>
      <c r="N35" s="34">
        <f>N$32*1000*1000*$B6*$B$10/(60*3.14*$E$13)</f>
        <v>8451.219555218666</v>
      </c>
      <c r="O35" s="34">
        <f>O$32*1000*1000*$B6*$B$10/(60*3.14*$E$13)</f>
        <v>9014.634192233245</v>
      </c>
      <c r="P35" s="34"/>
    </row>
    <row r="36" spans="1:16" ht="13.5">
      <c r="A36" s="32" t="s">
        <v>9</v>
      </c>
      <c r="B36" s="34">
        <v>0</v>
      </c>
      <c r="C36" s="34">
        <f>C$32*1000*1000*$B7*$B$10/(60*3.14*$E$13)</f>
        <v>887.1593068993891</v>
      </c>
      <c r="D36" s="34">
        <f>D$32*1000*1000*$B7*$B$10/(60*3.14*$E$13)</f>
        <v>1774.3186137987782</v>
      </c>
      <c r="E36" s="34">
        <f>E$32*1000*1000*$B7*$B$10/(60*3.14*$E$13)</f>
        <v>2217.8982672484726</v>
      </c>
      <c r="F36" s="34">
        <f>F$32*1000*1000*$B7*$B$10/(60*3.14*$E$13)</f>
        <v>2661.477920698167</v>
      </c>
      <c r="G36" s="34">
        <f>G$32*1000*1000*$B7*$B$10/(60*3.14*$E$13)</f>
        <v>3105.057574147862</v>
      </c>
      <c r="H36" s="34">
        <f>H$32*1000*1000*$B7*$B$10/(60*3.14*$E$13)</f>
        <v>3548.6372275975564</v>
      </c>
      <c r="I36" s="34">
        <f>I$32*1000*1000*$B7*$B$10/(60*3.14*$E$13)</f>
        <v>3992.216881047251</v>
      </c>
      <c r="J36" s="34">
        <f>J$32*1000*1000*$B7*$B$10/(60*3.14*$E$13)</f>
        <v>4435.796534496945</v>
      </c>
      <c r="K36" s="34">
        <f>K$32*1000*1000*$B7*$B$10/(60*3.14*$E$13)</f>
        <v>4879.376187946639</v>
      </c>
      <c r="L36" s="34">
        <f>L$32*1000*1000*$B7*$B$10/(60*3.14*$E$13)</f>
        <v>5322.955841396334</v>
      </c>
      <c r="M36" s="34">
        <f>M$32*1000*1000*$B7*$B$10/(60*3.14*$E$13)</f>
        <v>6210.115148295724</v>
      </c>
      <c r="N36" s="34">
        <f>N$32*1000*1000*$B7*$B$10/(60*3.14*$E$13)</f>
        <v>6653.694801745418</v>
      </c>
      <c r="O36" s="34">
        <f>O$32*1000*1000*$B7*$B$10/(60*3.14*$E$13)</f>
        <v>7097.274455195113</v>
      </c>
      <c r="P36" s="34">
        <f>P$32*1000*1000*$B7*$B$10/(60*3.14*$E$13)</f>
        <v>7984.433762094502</v>
      </c>
    </row>
    <row r="37" spans="1:17" ht="13.5">
      <c r="A37" s="32" t="s">
        <v>10</v>
      </c>
      <c r="B37" s="34">
        <v>0</v>
      </c>
      <c r="C37" s="34">
        <f>C$32*1000*1000*$B8*$B$10/(60*3.14*$E$13)</f>
        <v>696.9450472725904</v>
      </c>
      <c r="D37" s="34">
        <f>D$32*1000*1000*$B8*$B$10/(60*3.14*$E$13)</f>
        <v>1393.8900945451808</v>
      </c>
      <c r="E37" s="34">
        <f>E$32*1000*1000*$B8*$B$10/(60*3.14*$E$13)</f>
        <v>1742.362618181476</v>
      </c>
      <c r="F37" s="34">
        <f>F$32*1000*1000*$B8*$B$10/(60*3.14*$E$13)</f>
        <v>2090.8351418177713</v>
      </c>
      <c r="G37" s="34">
        <f>G$32*1000*1000*$B8*$B$10/(60*3.14*$E$13)</f>
        <v>2439.3076654540664</v>
      </c>
      <c r="H37" s="34">
        <f>H$32*1000*1000*$B8*$B$10/(60*3.14*$E$13)</f>
        <v>2787.7801890903615</v>
      </c>
      <c r="I37" s="34">
        <f>I$32*1000*1000*$B8*$B$10/(60*3.14*$E$13)</f>
        <v>3136.2527127266567</v>
      </c>
      <c r="J37" s="34">
        <f>J$32*1000*1000*$B8*$B$10/(60*3.14*$E$13)</f>
        <v>3484.725236362952</v>
      </c>
      <c r="K37" s="34">
        <f>K$32*1000*1000*$B8*$B$10/(60*3.14*$E$13)</f>
        <v>3833.197759999247</v>
      </c>
      <c r="L37" s="34">
        <f>L$32*1000*1000*$B8*$B$10/(60*3.14*$E$13)</f>
        <v>4181.670283635543</v>
      </c>
      <c r="M37" s="34">
        <f>M$32*1000*1000*$B8*$B$10/(60*3.14*$E$13)</f>
        <v>4878.615330908133</v>
      </c>
      <c r="N37" s="34">
        <f>N$32*1000*1000*$B8*$B$10/(60*3.14*$E$13)</f>
        <v>5227.087854544428</v>
      </c>
      <c r="O37" s="34">
        <f>O$32*1000*1000*$B8*$B$10/(60*3.14*$E$13)</f>
        <v>5575.560378180723</v>
      </c>
      <c r="P37" s="34">
        <f>P$32*1000*1000*$B8*$B$10/(60*3.14*$E$13)</f>
        <v>6272.505425453313</v>
      </c>
      <c r="Q37" s="20" t="s">
        <v>32</v>
      </c>
    </row>
    <row r="38" spans="1:16" ht="13.5">
      <c r="A38" s="32" t="s">
        <v>11</v>
      </c>
      <c r="B38" s="34">
        <v>0</v>
      </c>
      <c r="C38" s="34">
        <f>C$32*1000*1000*$B9*$B$10/(60*3.14*$E$13)</f>
        <v>551.6213529177162</v>
      </c>
      <c r="D38" s="34">
        <f>D$32*1000*1000*$B9*$B$10/(60*3.14*$E$13)</f>
        <v>1103.2427058354324</v>
      </c>
      <c r="E38" s="34">
        <f>E$32*1000*1000*$B9*$B$10/(60*3.14*$E$13)</f>
        <v>1379.0533822942905</v>
      </c>
      <c r="F38" s="34">
        <f>F$32*1000*1000*$B9*$B$10/(60*3.14*$E$13)</f>
        <v>1654.8640587531486</v>
      </c>
      <c r="G38" s="34">
        <f>G$32*1000*1000*$B9*$B$10/(60*3.14*$E$13)</f>
        <v>1930.6747352120067</v>
      </c>
      <c r="H38" s="34">
        <f>H$32*1000*1000*$B9*$B$10/(60*3.14*$E$13)</f>
        <v>2206.485411670865</v>
      </c>
      <c r="I38" s="34">
        <f>I$32*1000*1000*$B9*$B$10/(60*3.14*$E$13)</f>
        <v>2482.296088129723</v>
      </c>
      <c r="J38" s="34">
        <f>J$32*1000*1000*$B9*$B$10/(60*3.14*$E$13)</f>
        <v>2758.106764588581</v>
      </c>
      <c r="K38" s="34">
        <f>K$32*1000*1000*$B9*$B$10/(60*3.14*$E$13)</f>
        <v>3033.9174410474393</v>
      </c>
      <c r="L38" s="34">
        <f>L$32*1000*1000*$B9*$B$10/(60*3.14*$E$13)</f>
        <v>3309.728117506297</v>
      </c>
      <c r="M38" s="34">
        <f>M$32*1000*1000*$B9*$B$10/(60*3.14*$E$13)</f>
        <v>3861.3494704240134</v>
      </c>
      <c r="N38" s="34">
        <f>N$32*1000*1000*$B9*$B$10/(60*3.14*$E$13)</f>
        <v>4137.160146882871</v>
      </c>
      <c r="O38" s="34">
        <f>O$32*1000*1000*$B9*$B$10/(60*3.14*$E$13)</f>
        <v>4412.97082334173</v>
      </c>
      <c r="P38" s="34">
        <f>P$32*1000*1000*$B9*$B$10/(60*3.14*$E$13)</f>
        <v>4964.592176259446</v>
      </c>
    </row>
    <row r="39" ht="13.5">
      <c r="B39" s="33" t="s">
        <v>49</v>
      </c>
    </row>
    <row r="40" ht="13.5">
      <c r="B40" s="33" t="s">
        <v>43</v>
      </c>
    </row>
    <row r="41" ht="13.5">
      <c r="B41" s="33"/>
    </row>
    <row r="42" ht="13.5">
      <c r="A42" s="61" t="s">
        <v>33</v>
      </c>
    </row>
    <row r="44" ht="13.5">
      <c r="B44" s="60" t="s">
        <v>59</v>
      </c>
    </row>
  </sheetData>
  <mergeCells count="7">
    <mergeCell ref="H26:H27"/>
    <mergeCell ref="G26:G27"/>
    <mergeCell ref="A1:E1"/>
    <mergeCell ref="F5:G7"/>
    <mergeCell ref="C10:E10"/>
    <mergeCell ref="A11:E11"/>
    <mergeCell ref="F26:F27"/>
  </mergeCells>
  <conditionalFormatting sqref="B33">
    <cfRule type="cellIs" priority="1" dxfId="0" operator="greaterThanOrEqual" stopIfTrue="1">
      <formula>6350</formula>
    </cfRule>
  </conditionalFormatting>
  <conditionalFormatting sqref="C33:P38 B34:B38">
    <cfRule type="cellIs" priority="2" dxfId="0" operator="greaterThanOrEqual" stopIfTrue="1">
      <formula>6350</formula>
    </cfRule>
    <cfRule type="cellIs" priority="3" dxfId="1" operator="greaterThan" stopIfTrue="1">
      <formula>8600</formula>
    </cfRule>
  </conditionalFormatting>
  <hyperlinks>
    <hyperlink ref="A42" location="走行性能グラフ!A1" display="走行性能グラフ"/>
  </hyperlink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40:B45"/>
  <sheetViews>
    <sheetView workbookViewId="0" topLeftCell="A1">
      <selection activeCell="A1" sqref="A1"/>
    </sheetView>
  </sheetViews>
  <sheetFormatPr defaultColWidth="9.00390625" defaultRowHeight="13.5"/>
  <sheetData>
    <row r="40" ht="13.5">
      <c r="B40" s="30" t="s">
        <v>45</v>
      </c>
    </row>
    <row r="41" ht="13.5">
      <c r="B41" s="30"/>
    </row>
    <row r="42" ht="13.5">
      <c r="B42" s="30" t="s">
        <v>44</v>
      </c>
    </row>
    <row r="43" ht="13.5">
      <c r="B43" s="30"/>
    </row>
    <row r="44" ht="13.5">
      <c r="B44" s="42" t="s">
        <v>46</v>
      </c>
    </row>
    <row r="45" ht="13.5">
      <c r="B45" s="41" t="s">
        <v>51</v>
      </c>
    </row>
  </sheetData>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　崇明</dc:creator>
  <cp:keywords/>
  <dc:description/>
  <cp:lastModifiedBy>長井　崇明</cp:lastModifiedBy>
  <cp:lastPrinted>2012-01-09T06:34:36Z</cp:lastPrinted>
  <dcterms:created xsi:type="dcterms:W3CDTF">2012-01-09T04:22:47Z</dcterms:created>
  <dcterms:modified xsi:type="dcterms:W3CDTF">2012-01-10T11:43:08Z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